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7" activeTab="0"/>
  </bookViews>
  <sheets>
    <sheet name="Facture" sheetId="1" r:id="rId1"/>
  </sheets>
  <definedNames>
    <definedName name="_xlnm.Print_Area" localSheetId="0">'Facture'!$A$2:$F$87</definedName>
  </definedNames>
  <calcPr fullCalcOnLoad="1"/>
</workbook>
</file>

<file path=xl/sharedStrings.xml><?xml version="1.0" encoding="utf-8"?>
<sst xmlns="http://schemas.openxmlformats.org/spreadsheetml/2006/main" count="71" uniqueCount="67">
  <si>
    <t>24 Boulevard Carnot</t>
  </si>
  <si>
    <t>66720 LATOUR DE FRANCE</t>
  </si>
  <si>
    <r>
      <t>(</t>
    </r>
    <r>
      <rPr>
        <sz val="10"/>
        <rFont val="StoneSerif SAIN SmBd v.1"/>
        <family val="1"/>
      </rPr>
      <t xml:space="preserve">  0950 04 84 40 - 06 75 48 19 74</t>
    </r>
  </si>
  <si>
    <t>Fax 0955 04 84 40</t>
  </si>
  <si>
    <r>
      <t>*</t>
    </r>
    <r>
      <rPr>
        <sz val="10"/>
        <rFont val="Charlemagne Std"/>
        <family val="3"/>
      </rPr>
      <t xml:space="preserve"> </t>
    </r>
    <r>
      <rPr>
        <sz val="10"/>
        <rFont val="StoneSerif SAIN SmBd v.1"/>
        <family val="1"/>
      </rPr>
      <t xml:space="preserve"> contact@domainedesabbat.fr</t>
    </r>
  </si>
  <si>
    <t>BON DE COMMANDE ASSOCIÉS*</t>
  </si>
  <si>
    <r>
      <t>(</t>
    </r>
    <r>
      <rPr>
        <sz val="12"/>
        <rFont val="Arial"/>
        <family val="2"/>
      </rPr>
      <t>-20% de remise sur le prix/bouteille</t>
    </r>
    <r>
      <rPr>
        <b/>
        <sz val="12"/>
        <rFont val="Arial"/>
        <family val="2"/>
      </rPr>
      <t>)</t>
    </r>
  </si>
  <si>
    <t>*(Le tarif et conditions appliqués sont exclusivement destinés aux associés Terra Hominis, franco de port à partir de 60 bouteilles)</t>
  </si>
  <si>
    <t>- Nom, prénom :</t>
  </si>
  <si>
    <t>- Adresse postale :</t>
  </si>
  <si>
    <t>- Téléphone :</t>
  </si>
  <si>
    <t>- Email :</t>
  </si>
  <si>
    <t>- Instructions spéciales :</t>
  </si>
  <si>
    <t>QUANTITÉ</t>
  </si>
  <si>
    <t>DESCRIPTION</t>
  </si>
  <si>
    <t>PRIX UNITAIRE (TTC)</t>
  </si>
  <si>
    <t xml:space="preserve">MONTANT (TTC) </t>
  </si>
  <si>
    <t>- DOMAINE DE SABBAT Blanc 2017/2019</t>
  </si>
  <si>
    <t xml:space="preserve">     A.O.C. Côtes du Roussillon, 75cl    (PRÉCISER LE MILLÉSIME)</t>
  </si>
  <si>
    <t>- DOMAINE DE SABBAT Rouge 2015</t>
  </si>
  <si>
    <t xml:space="preserve">     A.O.C. Côtes du Roussillon Villages, 75cl</t>
  </si>
  <si>
    <t>- 100% GRENACHE 2019</t>
  </si>
  <si>
    <t xml:space="preserve">      Vin de France, 75cl</t>
  </si>
  <si>
    <t>- Cuvée Printemps 1900' Millésime 2017</t>
  </si>
  <si>
    <t>- Naughty by Nature 2019</t>
  </si>
  <si>
    <t>- Mi Cariña 2021</t>
  </si>
  <si>
    <t xml:space="preserve">    Vin de France, 75cl</t>
  </si>
  <si>
    <t>- Natural Born Syrah 2020</t>
  </si>
  <si>
    <t xml:space="preserve">   Vin de France, 75cl</t>
  </si>
  <si>
    <t>- LLADONER PELUT 2020</t>
  </si>
  <si>
    <t>- RIVESALTES GRENAT 2012</t>
  </si>
  <si>
    <t xml:space="preserve">     A.O.C. Rivesaltes, 75cl</t>
  </si>
  <si>
    <t>- RIVESALTES TUILÉ 2011</t>
  </si>
  <si>
    <t xml:space="preserve">   A.O.C. Rivesaltes, 50cl</t>
  </si>
  <si>
    <t>- COFFRET SIX MILLÉSIMES ANCIENS</t>
  </si>
  <si>
    <t xml:space="preserve">   Printemps 1900' millésimes  2010, 2012, 2013, 2014, 2015, 2016</t>
  </si>
  <si>
    <t>BOUTEILLES</t>
  </si>
  <si>
    <t>SOUS-TOTAL TTC</t>
  </si>
  <si>
    <t>Nombre  de parts (dividendes, valable une fois par an) =</t>
  </si>
  <si>
    <t>0</t>
  </si>
  <si>
    <t>REMISE ASSOCIÉ TERRA HOMINIS (20%)</t>
  </si>
  <si>
    <t xml:space="preserve">  DATE ET SIGNATURE :</t>
  </si>
  <si>
    <t>PORT** (Franco &gt; à 60 bouteilles)</t>
  </si>
  <si>
    <t>TOTAL TTC</t>
  </si>
  <si>
    <t>** CALCUL DES FRAIS DE PORT (TTC)</t>
  </si>
  <si>
    <t xml:space="preserve">Jusqu'à : </t>
  </si>
  <si>
    <t xml:space="preserve">  6 Bouteilles = 17€</t>
  </si>
  <si>
    <t>24 Bouteilles = 40€</t>
  </si>
  <si>
    <t>12 Bouteilles = 25€</t>
  </si>
  <si>
    <t>36 Bouteilles = 53€</t>
  </si>
  <si>
    <t>18 Bouteilles = 33€</t>
  </si>
  <si>
    <t>48 Bouteilles = 67€</t>
  </si>
  <si>
    <t xml:space="preserve">Veuillez rédiger vos chèques à l'ordre du </t>
  </si>
  <si>
    <r>
      <t>D</t>
    </r>
    <r>
      <rPr>
        <b/>
        <i/>
        <sz val="14"/>
        <rFont val="Cambria"/>
        <family val="1"/>
      </rPr>
      <t xml:space="preserve">OMAINE DE </t>
    </r>
    <r>
      <rPr>
        <b/>
        <i/>
        <sz val="18"/>
        <rFont val="Cambria"/>
        <family val="1"/>
      </rPr>
      <t>S</t>
    </r>
    <r>
      <rPr>
        <b/>
        <i/>
        <sz val="14"/>
        <rFont val="Cambria"/>
        <family val="1"/>
      </rPr>
      <t>ABBAT</t>
    </r>
  </si>
  <si>
    <t>Pour toute question, votre contact : Sylvain au +33 (0)6 75 48 19 74</t>
  </si>
  <si>
    <t>RIB/IBAN</t>
  </si>
  <si>
    <t>DOMICILIATION</t>
  </si>
  <si>
    <t>Code Établissement</t>
  </si>
  <si>
    <t>Code Guichet</t>
  </si>
  <si>
    <t>Numéro de compte</t>
  </si>
  <si>
    <t>Clé RIB</t>
  </si>
  <si>
    <t>00007</t>
  </si>
  <si>
    <t xml:space="preserve"> IBAN (International Bank Account Number)</t>
  </si>
  <si>
    <r>
      <t>Code BIC (Bank Identification Code) – Code</t>
    </r>
    <r>
      <rPr>
        <b/>
        <sz val="10"/>
        <color indexed="23"/>
        <rFont val="Arial"/>
        <family val="2"/>
      </rPr>
      <t xml:space="preserve"> Swift</t>
    </r>
  </si>
  <si>
    <t xml:space="preserve"> FR76   1710   6000   0705   3409   3400   092</t>
  </si>
  <si>
    <t>AGRIFRPP871</t>
  </si>
  <si>
    <t>EARL DOMAINE DE SABBAT - SIRET 511 259 582 00027 - APE 0121Z - TVA FR14511259582 – Accises FR010907E0343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</si>
</sst>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\ MMMM\ YYYY;@"/>
    <numFmt numFmtId="166" formatCode="0.00%"/>
    <numFmt numFmtId="167" formatCode="000"/>
    <numFmt numFmtId="168" formatCode="DD/MM/YY"/>
    <numFmt numFmtId="169" formatCode="#,##0.00\ [$€-40C];[RED]\-#,##0.00\ [$€-40C]"/>
    <numFmt numFmtId="170" formatCode="0"/>
    <numFmt numFmtId="171" formatCode="\ #,##0.00\ ;&quot; (&quot;#,##0.00\);&quot; -&quot;#\ ;@\ "/>
    <numFmt numFmtId="172" formatCode="@&quot;  &quot;"/>
    <numFmt numFmtId="173" formatCode="&quot; €&quot;#,##0.00\ ;&quot; €(&quot;#,##0.00\);&quot; €-&quot;#\ ;@\ "/>
    <numFmt numFmtId="174" formatCode="@"/>
  </numFmts>
  <fonts count="25">
    <font>
      <sz val="10"/>
      <name val="Arial"/>
      <family val="2"/>
    </font>
    <font>
      <b/>
      <sz val="18"/>
      <name val="Arial"/>
      <family val="2"/>
    </font>
    <font>
      <sz val="28"/>
      <color indexed="22"/>
      <name val="Arial Black"/>
      <family val="2"/>
    </font>
    <font>
      <b/>
      <i/>
      <sz val="10"/>
      <name val="Arial"/>
      <family val="2"/>
    </font>
    <font>
      <sz val="10"/>
      <name val="StoneSerif SAIN SmBd v.1"/>
      <family val="1"/>
    </font>
    <font>
      <sz val="10"/>
      <name val="Wingdings"/>
      <family val="0"/>
    </font>
    <font>
      <b/>
      <sz val="10"/>
      <name val="Arial"/>
      <family val="2"/>
    </font>
    <font>
      <sz val="10"/>
      <name val="Charlemagne Std"/>
      <family val="3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b/>
      <sz val="16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 horizontal="left" shrinkToFit="1"/>
    </xf>
    <xf numFmtId="164" fontId="10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top"/>
    </xf>
    <xf numFmtId="164" fontId="13" fillId="0" borderId="0" xfId="0" applyFont="1" applyAlignment="1">
      <alignment horizontal="left"/>
    </xf>
    <xf numFmtId="167" fontId="13" fillId="0" borderId="0" xfId="0" applyNumberFormat="1" applyFont="1" applyAlignment="1">
      <alignment horizontal="left"/>
    </xf>
    <xf numFmtId="164" fontId="13" fillId="0" borderId="0" xfId="0" applyFont="1" applyAlignment="1">
      <alignment/>
    </xf>
    <xf numFmtId="168" fontId="14" fillId="0" borderId="0" xfId="0" applyNumberFormat="1" applyFont="1" applyAlignment="1">
      <alignment horizontal="left"/>
    </xf>
    <xf numFmtId="164" fontId="13" fillId="0" borderId="0" xfId="0" applyFont="1" applyAlignment="1">
      <alignment vertical="top"/>
    </xf>
    <xf numFmtId="164" fontId="13" fillId="0" borderId="0" xfId="0" applyFont="1" applyAlignment="1">
      <alignment wrapText="1"/>
    </xf>
    <xf numFmtId="164" fontId="0" fillId="0" borderId="0" xfId="0" applyAlignment="1">
      <alignment wrapText="1"/>
    </xf>
    <xf numFmtId="164" fontId="0" fillId="0" borderId="1" xfId="0" applyBorder="1" applyAlignment="1">
      <alignment/>
    </xf>
    <xf numFmtId="164" fontId="6" fillId="2" borderId="2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6" fillId="3" borderId="5" xfId="0" applyFont="1" applyFill="1" applyBorder="1" applyAlignment="1">
      <alignment horizontal="center" vertical="center"/>
    </xf>
    <xf numFmtId="169" fontId="0" fillId="3" borderId="6" xfId="0" applyNumberFormat="1" applyFont="1" applyFill="1" applyBorder="1" applyAlignment="1">
      <alignment horizontal="right" vertical="center"/>
    </xf>
    <xf numFmtId="164" fontId="15" fillId="4" borderId="7" xfId="0" applyFont="1" applyFill="1" applyBorder="1" applyAlignment="1">
      <alignment horizontal="center" vertical="center"/>
    </xf>
    <xf numFmtId="164" fontId="15" fillId="4" borderId="6" xfId="0" applyFont="1" applyFill="1" applyBorder="1" applyAlignment="1">
      <alignment horizontal="left"/>
    </xf>
    <xf numFmtId="169" fontId="15" fillId="4" borderId="8" xfId="0" applyNumberFormat="1" applyFont="1" applyFill="1" applyBorder="1" applyAlignment="1">
      <alignment horizontal="right" vertical="center"/>
    </xf>
    <xf numFmtId="169" fontId="15" fillId="4" borderId="6" xfId="0" applyNumberFormat="1" applyFont="1" applyFill="1" applyBorder="1" applyAlignment="1">
      <alignment horizontal="right" vertical="center"/>
    </xf>
    <xf numFmtId="164" fontId="15" fillId="4" borderId="0" xfId="0" applyFont="1" applyFill="1" applyAlignment="1">
      <alignment vertical="center"/>
    </xf>
    <xf numFmtId="164" fontId="16" fillId="4" borderId="6" xfId="0" applyFont="1" applyFill="1" applyBorder="1" applyAlignment="1">
      <alignment horizontal="left" vertical="center"/>
    </xf>
    <xf numFmtId="164" fontId="0" fillId="4" borderId="0" xfId="0" applyFill="1" applyAlignment="1">
      <alignment vertical="center"/>
    </xf>
    <xf numFmtId="164" fontId="0" fillId="3" borderId="7" xfId="0" applyFont="1" applyFill="1" applyBorder="1" applyAlignment="1">
      <alignment horizontal="center" vertical="center"/>
    </xf>
    <xf numFmtId="164" fontId="16" fillId="3" borderId="7" xfId="0" applyFont="1" applyFill="1" applyBorder="1" applyAlignment="1">
      <alignment horizontal="left" vertical="top"/>
    </xf>
    <xf numFmtId="164" fontId="6" fillId="3" borderId="0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center" vertical="center"/>
    </xf>
    <xf numFmtId="169" fontId="6" fillId="3" borderId="8" xfId="0" applyNumberFormat="1" applyFont="1" applyFill="1" applyBorder="1" applyAlignment="1">
      <alignment horizontal="center" vertical="center"/>
    </xf>
    <xf numFmtId="169" fontId="15" fillId="3" borderId="6" xfId="0" applyNumberFormat="1" applyFont="1" applyFill="1" applyBorder="1" applyAlignment="1">
      <alignment horizontal="right" vertical="center"/>
    </xf>
    <xf numFmtId="164" fontId="6" fillId="3" borderId="6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16" fillId="3" borderId="6" xfId="0" applyFont="1" applyFill="1" applyBorder="1" applyAlignment="1">
      <alignment horizontal="left" vertical="center"/>
    </xf>
    <xf numFmtId="170" fontId="15" fillId="4" borderId="6" xfId="0" applyNumberFormat="1" applyFont="1" applyFill="1" applyBorder="1" applyAlignment="1">
      <alignment horizontal="center" vertical="center"/>
    </xf>
    <xf numFmtId="169" fontId="15" fillId="4" borderId="7" xfId="0" applyNumberFormat="1" applyFont="1" applyFill="1" applyBorder="1" applyAlignment="1">
      <alignment horizontal="right" vertical="center" wrapText="1"/>
    </xf>
    <xf numFmtId="169" fontId="15" fillId="4" borderId="7" xfId="0" applyNumberFormat="1" applyFont="1" applyFill="1" applyBorder="1" applyAlignment="1">
      <alignment horizontal="right" vertical="center"/>
    </xf>
    <xf numFmtId="170" fontId="0" fillId="0" borderId="6" xfId="0" applyNumberFormat="1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9" fontId="0" fillId="0" borderId="7" xfId="0" applyNumberFormat="1" applyBorder="1" applyAlignment="1">
      <alignment vertical="center"/>
    </xf>
    <xf numFmtId="164" fontId="15" fillId="4" borderId="9" xfId="0" applyFont="1" applyFill="1" applyBorder="1" applyAlignment="1">
      <alignment horizontal="center" vertical="center"/>
    </xf>
    <xf numFmtId="164" fontId="15" fillId="4" borderId="10" xfId="0" applyFont="1" applyFill="1" applyBorder="1" applyAlignment="1">
      <alignment/>
    </xf>
    <xf numFmtId="169" fontId="15" fillId="4" borderId="9" xfId="0" applyNumberFormat="1" applyFont="1" applyFill="1" applyBorder="1" applyAlignment="1">
      <alignment vertical="center"/>
    </xf>
    <xf numFmtId="164" fontId="16" fillId="4" borderId="11" xfId="0" applyFont="1" applyFill="1" applyBorder="1" applyAlignment="1">
      <alignment horizontal="left" vertical="center"/>
    </xf>
    <xf numFmtId="164" fontId="0" fillId="0" borderId="7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0" fillId="0" borderId="8" xfId="0" applyFont="1" applyBorder="1" applyAlignment="1">
      <alignment horizontal="left" vertical="center"/>
    </xf>
    <xf numFmtId="164" fontId="15" fillId="4" borderId="7" xfId="0" applyFont="1" applyFill="1" applyBorder="1" applyAlignment="1">
      <alignment horizontal="left" vertical="center"/>
    </xf>
    <xf numFmtId="169" fontId="15" fillId="4" borderId="7" xfId="0" applyNumberFormat="1" applyFont="1" applyFill="1" applyBorder="1" applyAlignment="1">
      <alignment vertical="center"/>
    </xf>
    <xf numFmtId="164" fontId="0" fillId="4" borderId="7" xfId="0" applyFont="1" applyFill="1" applyBorder="1" applyAlignment="1">
      <alignment horizontal="left" vertical="center"/>
    </xf>
    <xf numFmtId="164" fontId="15" fillId="4" borderId="0" xfId="0" applyFont="1" applyFill="1" applyBorder="1" applyAlignment="1">
      <alignment/>
    </xf>
    <xf numFmtId="164" fontId="16" fillId="4" borderId="11" xfId="0" applyFont="1" applyFill="1" applyBorder="1" applyAlignment="1">
      <alignment/>
    </xf>
    <xf numFmtId="164" fontId="16" fillId="0" borderId="6" xfId="0" applyFont="1" applyBorder="1" applyAlignment="1">
      <alignment horizontal="left" vertical="center"/>
    </xf>
    <xf numFmtId="164" fontId="16" fillId="0" borderId="7" xfId="0" applyFont="1" applyBorder="1" applyAlignment="1">
      <alignment/>
    </xf>
    <xf numFmtId="164" fontId="0" fillId="0" borderId="0" xfId="0" applyBorder="1" applyAlignment="1">
      <alignment/>
    </xf>
    <xf numFmtId="164" fontId="0" fillId="0" borderId="8" xfId="0" applyBorder="1" applyAlignment="1">
      <alignment/>
    </xf>
    <xf numFmtId="171" fontId="0" fillId="0" borderId="6" xfId="0" applyNumberFormat="1" applyBorder="1" applyAlignment="1">
      <alignment vertical="center"/>
    </xf>
    <xf numFmtId="169" fontId="15" fillId="4" borderId="6" xfId="0" applyNumberFormat="1" applyFont="1" applyFill="1" applyBorder="1" applyAlignment="1">
      <alignment vertical="center"/>
    </xf>
    <xf numFmtId="170" fontId="0" fillId="0" borderId="12" xfId="0" applyNumberFormat="1" applyBorder="1" applyAlignment="1">
      <alignment horizontal="center" vertical="center"/>
    </xf>
    <xf numFmtId="164" fontId="16" fillId="0" borderId="13" xfId="0" applyFont="1" applyBorder="1" applyAlignment="1">
      <alignment/>
    </xf>
    <xf numFmtId="164" fontId="0" fillId="0" borderId="14" xfId="0" applyBorder="1" applyAlignment="1">
      <alignment/>
    </xf>
    <xf numFmtId="171" fontId="0" fillId="0" borderId="12" xfId="0" applyNumberFormat="1" applyBorder="1" applyAlignment="1">
      <alignment vertical="center"/>
    </xf>
    <xf numFmtId="169" fontId="0" fillId="3" borderId="12" xfId="0" applyNumberFormat="1" applyFill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0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right" vertical="center"/>
    </xf>
    <xf numFmtId="169" fontId="0" fillId="4" borderId="12" xfId="0" applyNumberFormat="1" applyFill="1" applyBorder="1" applyAlignment="1">
      <alignment horizontal="right" vertical="center"/>
    </xf>
    <xf numFmtId="172" fontId="0" fillId="5" borderId="0" xfId="0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3" fontId="0" fillId="3" borderId="0" xfId="0" applyNumberFormat="1" applyFill="1" applyBorder="1" applyAlignment="1">
      <alignment horizontal="left" vertical="center"/>
    </xf>
    <xf numFmtId="164" fontId="17" fillId="0" borderId="0" xfId="0" applyFont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4" fontId="0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20" fillId="0" borderId="15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vertical="top"/>
    </xf>
    <xf numFmtId="174" fontId="23" fillId="0" borderId="0" xfId="0" applyNumberFormat="1" applyFont="1" applyBorder="1" applyAlignment="1">
      <alignment horizontal="center" vertical="top"/>
    </xf>
    <xf numFmtId="164" fontId="23" fillId="0" borderId="0" xfId="0" applyFont="1" applyBorder="1" applyAlignment="1">
      <alignment horizontal="center" vertical="top"/>
    </xf>
    <xf numFmtId="164" fontId="0" fillId="0" borderId="0" xfId="0" applyAlignment="1">
      <alignment vertical="top"/>
    </xf>
    <xf numFmtId="164" fontId="22" fillId="0" borderId="0" xfId="0" applyFont="1" applyAlignment="1">
      <alignment/>
    </xf>
    <xf numFmtId="164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77</xdr:row>
      <xdr:rowOff>9525</xdr:rowOff>
    </xdr:from>
    <xdr:to>
      <xdr:col>6</xdr:col>
      <xdr:colOff>0</xdr:colOff>
      <xdr:row>77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525" y="14658975"/>
          <a:ext cx="7991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/>
            <a:t>MERCI DE VOTRE CONFIANCE !</a:t>
          </a:r>
        </a:p>
      </xdr:txBody>
    </xdr:sp>
    <xdr:clientData/>
  </xdr:twoCellAnchor>
  <xdr:twoCellAnchor>
    <xdr:from>
      <xdr:col>2</xdr:col>
      <xdr:colOff>200025</xdr:colOff>
      <xdr:row>0</xdr:row>
      <xdr:rowOff>352425</xdr:rowOff>
    </xdr:from>
    <xdr:to>
      <xdr:col>6</xdr:col>
      <xdr:colOff>57150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52425"/>
          <a:ext cx="5762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7"/>
  <sheetViews>
    <sheetView showGridLines="0" tabSelected="1" view="pageBreakPreview" zoomScaleSheetLayoutView="100" workbookViewId="0" topLeftCell="A2">
      <selection activeCell="C7" sqref="C7"/>
    </sheetView>
  </sheetViews>
  <sheetFormatPr defaultColWidth="9.140625" defaultRowHeight="12.75"/>
  <cols>
    <col min="1" max="1" width="20.421875" style="0" customWidth="1"/>
    <col min="2" max="2" width="11.00390625" style="0" customWidth="1"/>
    <col min="3" max="3" width="18.140625" style="0" customWidth="1"/>
    <col min="4" max="4" width="22.7109375" style="0" customWidth="1"/>
    <col min="5" max="5" width="21.421875" style="0" customWidth="1"/>
    <col min="6" max="6" width="26.28125" style="0" customWidth="1"/>
  </cols>
  <sheetData>
    <row r="1" ht="28.5" customHeight="1"/>
    <row r="2" spans="1:6" ht="12.75">
      <c r="A2" s="1"/>
      <c r="B2" s="1"/>
      <c r="C2" s="1"/>
      <c r="F2" s="2"/>
    </row>
    <row r="3" spans="1:2" ht="12.75">
      <c r="A3" s="3"/>
      <c r="B3" s="3"/>
    </row>
    <row r="5" ht="15.75" customHeight="1">
      <c r="A5" s="4" t="s">
        <v>0</v>
      </c>
    </row>
    <row r="6" spans="1:2" ht="15.75" customHeight="1">
      <c r="A6" s="5" t="s">
        <v>1</v>
      </c>
      <c r="B6" s="4"/>
    </row>
    <row r="7" ht="15.75" customHeight="1">
      <c r="A7" s="6" t="s">
        <v>2</v>
      </c>
    </row>
    <row r="8" spans="1:4" ht="15.75" customHeight="1">
      <c r="A8" s="4" t="s">
        <v>3</v>
      </c>
      <c r="D8" s="7"/>
    </row>
    <row r="9" ht="15.75" customHeight="1">
      <c r="A9" s="6" t="s">
        <v>4</v>
      </c>
    </row>
    <row r="10" spans="1:4" ht="15.75" customHeight="1">
      <c r="A10" s="8"/>
      <c r="B10" s="9"/>
      <c r="D10" s="7"/>
    </row>
    <row r="11" spans="1:6" ht="24.75" customHeight="1">
      <c r="A11" s="10" t="s">
        <v>5</v>
      </c>
      <c r="B11" s="10"/>
      <c r="C11" s="10"/>
      <c r="D11" s="10"/>
      <c r="E11" s="10"/>
      <c r="F11" s="10"/>
    </row>
    <row r="12" spans="1:6" ht="15.75" customHeight="1">
      <c r="A12" s="11" t="s">
        <v>6</v>
      </c>
      <c r="B12" s="11"/>
      <c r="C12" s="11"/>
      <c r="D12" s="11"/>
      <c r="E12" s="11"/>
      <c r="F12" s="11"/>
    </row>
    <row r="13" spans="1:6" ht="18.75" customHeight="1">
      <c r="A13" s="12" t="s">
        <v>7</v>
      </c>
      <c r="B13" s="12"/>
      <c r="C13" s="12"/>
      <c r="D13" s="12"/>
      <c r="E13" s="12"/>
      <c r="F13" s="12"/>
    </row>
    <row r="14" spans="1:6" ht="18" customHeight="1">
      <c r="A14" s="13" t="s">
        <v>8</v>
      </c>
      <c r="B14" s="14"/>
      <c r="C14" s="14"/>
      <c r="D14" s="14"/>
      <c r="E14" s="14"/>
      <c r="F14" s="14"/>
    </row>
    <row r="15" spans="1:5" ht="21.75" customHeight="1">
      <c r="A15" s="15"/>
      <c r="B15" s="15"/>
      <c r="C15" s="15"/>
      <c r="D15" s="15"/>
      <c r="E15" s="16"/>
    </row>
    <row r="16" spans="1:6" ht="15.75" customHeight="1">
      <c r="A16" s="15" t="s">
        <v>9</v>
      </c>
      <c r="B16" s="15"/>
      <c r="C16" s="15"/>
      <c r="D16" s="15"/>
      <c r="E16" s="15"/>
      <c r="F16" s="15"/>
    </row>
    <row r="17" spans="1:5" ht="15.75" customHeight="1">
      <c r="A17" s="15"/>
      <c r="B17" s="15"/>
      <c r="C17" s="15"/>
      <c r="D17" s="15"/>
      <c r="E17" s="15"/>
    </row>
    <row r="18" spans="1:5" ht="15.75" customHeight="1">
      <c r="A18" s="15"/>
      <c r="B18" s="15"/>
      <c r="C18" s="15"/>
      <c r="D18" s="15"/>
      <c r="E18" s="15"/>
    </row>
    <row r="19" spans="1:5" ht="15.75" customHeight="1">
      <c r="A19" s="15"/>
      <c r="B19" s="15"/>
      <c r="C19" s="15"/>
      <c r="D19" s="15"/>
      <c r="E19" s="15"/>
    </row>
    <row r="20" spans="1:6" ht="15.75" customHeight="1">
      <c r="A20" s="17" t="s">
        <v>10</v>
      </c>
      <c r="B20" s="17"/>
      <c r="C20" s="17"/>
      <c r="D20" s="17"/>
      <c r="E20" s="17"/>
      <c r="F20" s="17"/>
    </row>
    <row r="21" spans="1:6" ht="17.25" customHeight="1">
      <c r="A21" s="17" t="s">
        <v>11</v>
      </c>
      <c r="B21" s="17"/>
      <c r="C21" s="17"/>
      <c r="D21" s="17"/>
      <c r="E21" s="17"/>
      <c r="F21" s="17"/>
    </row>
    <row r="22" spans="1:6" ht="21.75" customHeight="1">
      <c r="A22" s="17"/>
      <c r="B22" s="17"/>
      <c r="C22" s="18"/>
      <c r="D22" s="18"/>
      <c r="E22" s="18"/>
      <c r="F22" s="19"/>
    </row>
    <row r="23" spans="1:6" ht="19.5" customHeight="1">
      <c r="A23" s="17" t="s">
        <v>12</v>
      </c>
      <c r="B23" s="17"/>
      <c r="C23" s="18"/>
      <c r="D23" s="18"/>
      <c r="E23" s="18"/>
      <c r="F23" s="19"/>
    </row>
    <row r="24" spans="1:6" ht="15.75" customHeight="1">
      <c r="A24" s="15"/>
      <c r="B24" s="15"/>
      <c r="C24" s="15"/>
      <c r="D24" s="15"/>
      <c r="E24" s="15"/>
      <c r="F24" s="15"/>
    </row>
    <row r="25" ht="15.75" customHeight="1">
      <c r="F25" s="20"/>
    </row>
    <row r="26" spans="1:6" s="25" customFormat="1" ht="19.5" customHeight="1">
      <c r="A26" s="21" t="s">
        <v>13</v>
      </c>
      <c r="B26" s="22" t="s">
        <v>14</v>
      </c>
      <c r="C26" s="22"/>
      <c r="D26" s="22"/>
      <c r="E26" s="23" t="s">
        <v>15</v>
      </c>
      <c r="F26" s="24" t="s">
        <v>16</v>
      </c>
    </row>
    <row r="27" spans="1:6" s="25" customFormat="1" ht="12" customHeight="1">
      <c r="A27" s="26"/>
      <c r="B27" s="26"/>
      <c r="C27" s="26"/>
      <c r="D27" s="26"/>
      <c r="E27" s="26"/>
      <c r="F27" s="27"/>
    </row>
    <row r="28" spans="1:6" s="32" customFormat="1" ht="16.5" customHeight="1">
      <c r="A28" s="28"/>
      <c r="B28" s="29" t="s">
        <v>17</v>
      </c>
      <c r="C28" s="29"/>
      <c r="D28" s="29"/>
      <c r="E28" s="30">
        <v>18</v>
      </c>
      <c r="F28" s="31">
        <f>E28*A28</f>
        <v>0</v>
      </c>
    </row>
    <row r="29" spans="1:6" s="34" customFormat="1" ht="9.75" customHeight="1">
      <c r="A29" s="28"/>
      <c r="B29" s="33" t="s">
        <v>18</v>
      </c>
      <c r="C29" s="33"/>
      <c r="D29" s="33"/>
      <c r="E29" s="30"/>
      <c r="F29" s="31"/>
    </row>
    <row r="30" spans="1:6" s="25" customFormat="1" ht="11.25" customHeight="1">
      <c r="A30" s="35"/>
      <c r="B30" s="36"/>
      <c r="C30" s="37"/>
      <c r="D30" s="38"/>
      <c r="E30" s="39"/>
      <c r="F30" s="40"/>
    </row>
    <row r="31" spans="1:6" s="32" customFormat="1" ht="16.5" customHeight="1">
      <c r="A31" s="28"/>
      <c r="B31" s="29" t="s">
        <v>19</v>
      </c>
      <c r="C31" s="29"/>
      <c r="D31" s="29"/>
      <c r="E31" s="30">
        <v>16</v>
      </c>
      <c r="F31" s="31">
        <f>E31*A31</f>
        <v>0</v>
      </c>
    </row>
    <row r="32" spans="1:6" s="34" customFormat="1" ht="9" customHeight="1">
      <c r="A32" s="28"/>
      <c r="B32" s="33" t="s">
        <v>20</v>
      </c>
      <c r="C32" s="33"/>
      <c r="D32" s="33"/>
      <c r="E32" s="30"/>
      <c r="F32" s="31"/>
    </row>
    <row r="33" spans="1:6" s="25" customFormat="1" ht="11.25" customHeight="1">
      <c r="A33" s="35"/>
      <c r="B33" s="41"/>
      <c r="C33" s="41"/>
      <c r="D33" s="41"/>
      <c r="E33" s="39"/>
      <c r="F33" s="40"/>
    </row>
    <row r="34" spans="1:6" s="32" customFormat="1" ht="16.5" customHeight="1">
      <c r="A34" s="28"/>
      <c r="B34" s="29" t="s">
        <v>21</v>
      </c>
      <c r="C34" s="29"/>
      <c r="D34" s="29"/>
      <c r="E34" s="30">
        <v>14</v>
      </c>
      <c r="F34" s="31">
        <f>E34*A34</f>
        <v>0</v>
      </c>
    </row>
    <row r="35" spans="1:6" s="34" customFormat="1" ht="9" customHeight="1">
      <c r="A35" s="28"/>
      <c r="B35" s="33" t="s">
        <v>22</v>
      </c>
      <c r="C35" s="33"/>
      <c r="D35" s="33"/>
      <c r="E35" s="30"/>
      <c r="F35" s="31"/>
    </row>
    <row r="36" spans="1:6" s="25" customFormat="1" ht="11.25" customHeight="1">
      <c r="A36" s="42"/>
      <c r="B36" s="43"/>
      <c r="C36" s="43"/>
      <c r="D36" s="43"/>
      <c r="E36" s="39"/>
      <c r="F36" s="40"/>
    </row>
    <row r="37" spans="1:6" s="32" customFormat="1" ht="16.5" customHeight="1">
      <c r="A37" s="44"/>
      <c r="B37" s="29" t="s">
        <v>23</v>
      </c>
      <c r="C37" s="29"/>
      <c r="D37" s="29"/>
      <c r="E37" s="45">
        <v>17</v>
      </c>
      <c r="F37" s="46">
        <f>E37*A37</f>
        <v>0</v>
      </c>
    </row>
    <row r="38" spans="1:6" s="34" customFormat="1" ht="9.75" customHeight="1">
      <c r="A38" s="44"/>
      <c r="B38" s="33" t="s">
        <v>20</v>
      </c>
      <c r="C38" s="33"/>
      <c r="D38" s="33"/>
      <c r="E38" s="45"/>
      <c r="F38" s="46"/>
    </row>
    <row r="39" spans="1:6" s="25" customFormat="1" ht="12" customHeight="1">
      <c r="A39" s="47"/>
      <c r="B39" s="48"/>
      <c r="C39" s="48"/>
      <c r="D39" s="48"/>
      <c r="E39" s="49"/>
      <c r="F39" s="40"/>
    </row>
    <row r="40" spans="1:6" s="32" customFormat="1" ht="18.75" customHeight="1">
      <c r="A40" s="44"/>
      <c r="B40" s="29" t="s">
        <v>24</v>
      </c>
      <c r="C40" s="29"/>
      <c r="D40" s="29"/>
      <c r="E40" s="46">
        <v>30</v>
      </c>
      <c r="F40" s="31">
        <f>E40*A40</f>
        <v>0</v>
      </c>
    </row>
    <row r="41" spans="1:6" s="34" customFormat="1" ht="9" customHeight="1">
      <c r="A41" s="44"/>
      <c r="B41" s="33" t="s">
        <v>20</v>
      </c>
      <c r="C41" s="33"/>
      <c r="D41" s="33"/>
      <c r="E41" s="46"/>
      <c r="F41" s="31">
        <f>A41*25</f>
        <v>0</v>
      </c>
    </row>
    <row r="42" spans="1:6" s="25" customFormat="1" ht="11.25" customHeight="1">
      <c r="A42" s="47"/>
      <c r="B42" s="48"/>
      <c r="C42" s="48"/>
      <c r="D42" s="48"/>
      <c r="E42" s="49"/>
      <c r="F42" s="40"/>
    </row>
    <row r="43" spans="1:6" ht="17.25" customHeight="1">
      <c r="A43" s="50"/>
      <c r="B43" s="51" t="s">
        <v>25</v>
      </c>
      <c r="C43" s="51"/>
      <c r="D43" s="51"/>
      <c r="E43" s="52">
        <v>14</v>
      </c>
      <c r="F43" s="31">
        <f>E43*A43</f>
        <v>0</v>
      </c>
    </row>
    <row r="44" spans="1:6" s="25" customFormat="1" ht="8.25" customHeight="1">
      <c r="A44" s="50"/>
      <c r="B44" s="53" t="s">
        <v>26</v>
      </c>
      <c r="C44" s="53"/>
      <c r="D44" s="53"/>
      <c r="E44" s="52"/>
      <c r="F44" s="31"/>
    </row>
    <row r="45" spans="1:6" s="25" customFormat="1" ht="11.25" customHeight="1">
      <c r="A45" s="47"/>
      <c r="B45" s="54"/>
      <c r="C45" s="55"/>
      <c r="D45" s="56"/>
      <c r="E45" s="49"/>
      <c r="F45" s="40"/>
    </row>
    <row r="46" spans="1:6" s="25" customFormat="1" ht="17.25" customHeight="1">
      <c r="A46" s="44"/>
      <c r="B46" s="57" t="s">
        <v>27</v>
      </c>
      <c r="C46" s="57"/>
      <c r="D46" s="57"/>
      <c r="E46" s="58">
        <v>14</v>
      </c>
      <c r="F46" s="31">
        <f>E46*A46</f>
        <v>0</v>
      </c>
    </row>
    <row r="47" spans="1:6" s="25" customFormat="1" ht="8.25" customHeight="1">
      <c r="A47" s="44"/>
      <c r="B47" s="53" t="s">
        <v>28</v>
      </c>
      <c r="C47" s="53"/>
      <c r="D47" s="53"/>
      <c r="E47" s="58"/>
      <c r="F47" s="31"/>
    </row>
    <row r="48" spans="1:6" s="25" customFormat="1" ht="11.25" customHeight="1">
      <c r="A48" s="47"/>
      <c r="B48" s="54"/>
      <c r="C48" s="55"/>
      <c r="D48" s="56"/>
      <c r="E48" s="49"/>
      <c r="F48" s="40"/>
    </row>
    <row r="49" spans="1:6" s="34" customFormat="1" ht="16.5" customHeight="1">
      <c r="A49" s="44"/>
      <c r="B49" s="57" t="s">
        <v>29</v>
      </c>
      <c r="C49" s="57"/>
      <c r="D49" s="57"/>
      <c r="E49" s="58">
        <v>18</v>
      </c>
      <c r="F49" s="31">
        <f>A49*E49</f>
        <v>0</v>
      </c>
    </row>
    <row r="50" spans="1:6" s="34" customFormat="1" ht="10.5" customHeight="1">
      <c r="A50" s="44"/>
      <c r="B50" s="59" t="s">
        <v>28</v>
      </c>
      <c r="C50" s="59"/>
      <c r="D50" s="59"/>
      <c r="E50" s="58"/>
      <c r="F50" s="31"/>
    </row>
    <row r="51" spans="1:6" s="25" customFormat="1" ht="12" customHeight="1">
      <c r="A51" s="47"/>
      <c r="B51" s="54"/>
      <c r="C51" s="55"/>
      <c r="D51" s="56"/>
      <c r="E51" s="49"/>
      <c r="F51" s="40"/>
    </row>
    <row r="52" spans="1:6" s="32" customFormat="1" ht="17.25" customHeight="1">
      <c r="A52" s="44"/>
      <c r="B52" s="60" t="s">
        <v>30</v>
      </c>
      <c r="C52" s="60"/>
      <c r="D52" s="60"/>
      <c r="E52" s="46">
        <v>20</v>
      </c>
      <c r="F52" s="31">
        <f>E52*A52</f>
        <v>0</v>
      </c>
    </row>
    <row r="53" spans="1:6" s="34" customFormat="1" ht="9.75" customHeight="1">
      <c r="A53" s="44"/>
      <c r="B53" s="61" t="s">
        <v>31</v>
      </c>
      <c r="C53" s="61"/>
      <c r="D53" s="61"/>
      <c r="E53" s="46"/>
      <c r="F53" s="31"/>
    </row>
    <row r="54" spans="1:6" s="25" customFormat="1" ht="11.25" customHeight="1">
      <c r="A54" s="47"/>
      <c r="B54" s="62"/>
      <c r="C54" s="62"/>
      <c r="D54" s="62"/>
      <c r="E54" s="49"/>
      <c r="F54" s="40"/>
    </row>
    <row r="55" spans="1:6" s="32" customFormat="1" ht="17.25" customHeight="1">
      <c r="A55" s="44"/>
      <c r="B55" s="57" t="s">
        <v>32</v>
      </c>
      <c r="C55" s="57"/>
      <c r="D55" s="57"/>
      <c r="E55" s="46">
        <v>20</v>
      </c>
      <c r="F55" s="31">
        <f>E55*A55</f>
        <v>0</v>
      </c>
    </row>
    <row r="56" spans="1:6" s="34" customFormat="1" ht="9" customHeight="1">
      <c r="A56" s="44"/>
      <c r="B56" s="53" t="s">
        <v>33</v>
      </c>
      <c r="C56" s="53"/>
      <c r="D56" s="53"/>
      <c r="E56" s="46"/>
      <c r="F56" s="31"/>
    </row>
    <row r="57" spans="1:6" s="25" customFormat="1" ht="10.5" customHeight="1">
      <c r="A57" s="47"/>
      <c r="B57" s="63"/>
      <c r="C57" s="64"/>
      <c r="D57" s="65"/>
      <c r="E57" s="66"/>
      <c r="F57" s="40"/>
    </row>
    <row r="58" spans="1:6" s="32" customFormat="1" ht="15.75" customHeight="1">
      <c r="A58" s="44"/>
      <c r="B58" s="57" t="s">
        <v>34</v>
      </c>
      <c r="C58" s="57"/>
      <c r="D58" s="57"/>
      <c r="E58" s="67">
        <v>100</v>
      </c>
      <c r="F58" s="31">
        <f>E58*A58</f>
        <v>0</v>
      </c>
    </row>
    <row r="59" spans="1:6" s="34" customFormat="1" ht="9.75" customHeight="1">
      <c r="A59" s="44"/>
      <c r="B59" s="53" t="s">
        <v>35</v>
      </c>
      <c r="C59" s="53"/>
      <c r="D59" s="53"/>
      <c r="E59" s="67"/>
      <c r="F59" s="31"/>
    </row>
    <row r="60" spans="1:6" s="25" customFormat="1" ht="17.25" customHeight="1">
      <c r="A60" s="68"/>
      <c r="B60" s="69"/>
      <c r="C60" s="20"/>
      <c r="D60" s="70"/>
      <c r="E60" s="71"/>
      <c r="F60" s="72"/>
    </row>
    <row r="61" spans="1:6" s="25" customFormat="1" ht="19.5" customHeight="1">
      <c r="A61" s="73">
        <f>SUM(A28:A55)+(A58*6)</f>
        <v>0</v>
      </c>
      <c r="B61" s="74" t="s">
        <v>36</v>
      </c>
      <c r="C61" s="74"/>
      <c r="E61" s="75" t="s">
        <v>37</v>
      </c>
      <c r="F61" s="76">
        <f>SUM(F28:F60)</f>
        <v>0</v>
      </c>
    </row>
    <row r="62" spans="1:6" s="25" customFormat="1" ht="19.5" customHeight="1">
      <c r="A62" s="74"/>
      <c r="B62" s="74"/>
      <c r="C62" s="74"/>
      <c r="D62" s="75" t="s">
        <v>38</v>
      </c>
      <c r="E62" s="77" t="s">
        <v>39</v>
      </c>
      <c r="F62" s="72">
        <f>E62*76.05</f>
        <v>0</v>
      </c>
    </row>
    <row r="63" spans="1:6" s="25" customFormat="1" ht="19.5" customHeight="1">
      <c r="A63" s="74"/>
      <c r="B63" s="74"/>
      <c r="C63" s="74"/>
      <c r="E63" s="75" t="s">
        <v>40</v>
      </c>
      <c r="F63" s="72">
        <f>(F61-F62)*0.2</f>
        <v>0</v>
      </c>
    </row>
    <row r="64" spans="1:6" s="25" customFormat="1" ht="19.5" customHeight="1">
      <c r="A64" s="74"/>
      <c r="B64" s="74"/>
      <c r="C64" s="74"/>
      <c r="E64" s="75" t="s">
        <v>37</v>
      </c>
      <c r="F64" s="76">
        <f>F61-F62-F63</f>
        <v>0</v>
      </c>
    </row>
    <row r="65" spans="1:6" s="25" customFormat="1" ht="19.5" customHeight="1">
      <c r="A65" s="25" t="s">
        <v>41</v>
      </c>
      <c r="B65" s="74"/>
      <c r="C65" s="74"/>
      <c r="E65" s="75" t="s">
        <v>42</v>
      </c>
      <c r="F65" s="72"/>
    </row>
    <row r="66" spans="5:6" s="25" customFormat="1" ht="19.5" customHeight="1">
      <c r="E66" s="78" t="s">
        <v>43</v>
      </c>
      <c r="F66" s="76">
        <f>F64+F65</f>
        <v>0</v>
      </c>
    </row>
    <row r="67" spans="5:6" s="25" customFormat="1" ht="35.25" customHeight="1">
      <c r="E67" s="78"/>
      <c r="F67" s="79"/>
    </row>
    <row r="68" spans="1:6" s="25" customFormat="1" ht="11.25" customHeight="1">
      <c r="A68" s="80" t="s">
        <v>44</v>
      </c>
      <c r="E68" s="78"/>
      <c r="F68" s="79"/>
    </row>
    <row r="69" spans="1:6" s="25" customFormat="1" ht="11.25" customHeight="1">
      <c r="A69" s="80" t="s">
        <v>45</v>
      </c>
      <c r="E69" s="78"/>
      <c r="F69" s="79"/>
    </row>
    <row r="70" spans="1:6" s="25" customFormat="1" ht="12" customHeight="1">
      <c r="A70" s="25" t="s">
        <v>46</v>
      </c>
      <c r="B70" s="25" t="s">
        <v>47</v>
      </c>
      <c r="E70" s="78"/>
      <c r="F70" s="79"/>
    </row>
    <row r="71" spans="1:6" s="25" customFormat="1" ht="12" customHeight="1">
      <c r="A71" s="25" t="s">
        <v>48</v>
      </c>
      <c r="B71" s="25" t="s">
        <v>49</v>
      </c>
      <c r="E71" s="81"/>
      <c r="F71" s="79"/>
    </row>
    <row r="72" spans="1:6" s="25" customFormat="1" ht="12" customHeight="1">
      <c r="A72" s="25" t="s">
        <v>50</v>
      </c>
      <c r="B72" s="25" t="s">
        <v>51</v>
      </c>
      <c r="E72" s="78"/>
      <c r="F72" s="79"/>
    </row>
    <row r="73" spans="1:6" ht="12.75">
      <c r="A73" s="82" t="s">
        <v>52</v>
      </c>
      <c r="B73" s="82"/>
      <c r="C73" s="82"/>
      <c r="D73" s="82"/>
      <c r="E73" s="82"/>
      <c r="F73" s="82"/>
    </row>
    <row r="74" spans="1:6" ht="12.75">
      <c r="A74" s="83" t="s">
        <v>53</v>
      </c>
      <c r="B74" s="83"/>
      <c r="C74" s="83"/>
      <c r="D74" s="83"/>
      <c r="E74" s="83"/>
      <c r="F74" s="83"/>
    </row>
    <row r="75" spans="1:6" ht="12.75">
      <c r="A75" s="82"/>
      <c r="B75" s="82"/>
      <c r="C75" s="82"/>
      <c r="D75" s="82"/>
      <c r="E75" s="82"/>
      <c r="F75" s="82"/>
    </row>
    <row r="76" spans="1:6" ht="12.75">
      <c r="A76" s="84" t="s">
        <v>54</v>
      </c>
      <c r="B76" s="84"/>
      <c r="C76" s="84"/>
      <c r="D76" s="84"/>
      <c r="E76" s="84"/>
      <c r="F76" s="84"/>
    </row>
    <row r="78" spans="1:3" ht="12.75">
      <c r="A78" s="85"/>
      <c r="B78" s="85"/>
      <c r="C78" s="85"/>
    </row>
    <row r="79" spans="1:3" ht="12.75">
      <c r="A79" s="85"/>
      <c r="B79" s="85"/>
      <c r="C79" s="85"/>
    </row>
    <row r="80" spans="1:6" ht="24.75" customHeight="1">
      <c r="A80" s="86" t="s">
        <v>55</v>
      </c>
      <c r="B80" s="86"/>
      <c r="C80" s="86"/>
      <c r="D80" s="86"/>
      <c r="E80" s="86"/>
      <c r="F80" s="86"/>
    </row>
    <row r="81" spans="1:6" ht="18" customHeight="1">
      <c r="A81" s="87" t="s">
        <v>56</v>
      </c>
      <c r="B81" s="87"/>
      <c r="C81" s="87"/>
      <c r="D81" s="87"/>
      <c r="E81" s="87"/>
      <c r="F81" s="87"/>
    </row>
    <row r="82" spans="1:6" ht="13.5" customHeight="1">
      <c r="A82" s="88" t="s">
        <v>57</v>
      </c>
      <c r="B82" s="89" t="s">
        <v>58</v>
      </c>
      <c r="C82" s="89"/>
      <c r="D82" s="89" t="s">
        <v>59</v>
      </c>
      <c r="E82" s="89"/>
      <c r="F82" s="89" t="s">
        <v>60</v>
      </c>
    </row>
    <row r="83" spans="1:6" s="93" customFormat="1" ht="27" customHeight="1">
      <c r="A83" s="90">
        <v>17106</v>
      </c>
      <c r="B83" s="91" t="s">
        <v>61</v>
      </c>
      <c r="C83" s="91"/>
      <c r="D83" s="92">
        <v>5340934000</v>
      </c>
      <c r="E83" s="92"/>
      <c r="F83" s="92">
        <v>92</v>
      </c>
    </row>
    <row r="84" spans="1:6" ht="12.75">
      <c r="A84" s="94" t="s">
        <v>62</v>
      </c>
      <c r="B84" s="94"/>
      <c r="C84" s="94"/>
      <c r="D84" s="94" t="s">
        <v>63</v>
      </c>
      <c r="E84" s="94"/>
      <c r="F84" s="94"/>
    </row>
    <row r="85" spans="1:6" ht="12.75">
      <c r="A85" s="95" t="s">
        <v>64</v>
      </c>
      <c r="B85" s="95"/>
      <c r="C85" s="95"/>
      <c r="D85" s="95" t="s">
        <v>65</v>
      </c>
      <c r="E85" s="95"/>
      <c r="F85" s="95"/>
    </row>
    <row r="86" spans="1:6" ht="12.75">
      <c r="A86" s="95"/>
      <c r="B86" s="94"/>
      <c r="C86" s="94"/>
      <c r="D86" s="95"/>
      <c r="E86" s="94"/>
      <c r="F86" s="94"/>
    </row>
    <row r="87" spans="1:6" ht="12.75" customHeight="1">
      <c r="A87" s="89" t="s">
        <v>66</v>
      </c>
      <c r="B87" s="89"/>
      <c r="C87" s="89"/>
      <c r="D87" s="89"/>
      <c r="E87" s="89"/>
      <c r="F87" s="89"/>
    </row>
  </sheetData>
  <sheetProtection selectLockedCells="1" selectUnlockedCells="1"/>
  <mergeCells count="84">
    <mergeCell ref="A11:F11"/>
    <mergeCell ref="A12:F12"/>
    <mergeCell ref="A13:F13"/>
    <mergeCell ref="B14:F14"/>
    <mergeCell ref="C16:F16"/>
    <mergeCell ref="B20:F20"/>
    <mergeCell ref="B21:F21"/>
    <mergeCell ref="A24:F24"/>
    <mergeCell ref="B26:D26"/>
    <mergeCell ref="B27:D27"/>
    <mergeCell ref="A28:A29"/>
    <mergeCell ref="B28:D28"/>
    <mergeCell ref="E28:E29"/>
    <mergeCell ref="F28:F29"/>
    <mergeCell ref="B29:D29"/>
    <mergeCell ref="A31:A32"/>
    <mergeCell ref="B31:D31"/>
    <mergeCell ref="E31:E32"/>
    <mergeCell ref="F31:F32"/>
    <mergeCell ref="B32:D32"/>
    <mergeCell ref="B33:D33"/>
    <mergeCell ref="A34:A35"/>
    <mergeCell ref="B34:D34"/>
    <mergeCell ref="E34:E35"/>
    <mergeCell ref="F34:F35"/>
    <mergeCell ref="B35:D35"/>
    <mergeCell ref="B36:D36"/>
    <mergeCell ref="A37:A38"/>
    <mergeCell ref="B37:D37"/>
    <mergeCell ref="E37:E38"/>
    <mergeCell ref="F37:F38"/>
    <mergeCell ref="B38:D38"/>
    <mergeCell ref="B39:D39"/>
    <mergeCell ref="A40:A41"/>
    <mergeCell ref="B40:D40"/>
    <mergeCell ref="E40:E41"/>
    <mergeCell ref="F40:F41"/>
    <mergeCell ref="B41:D41"/>
    <mergeCell ref="B42:D42"/>
    <mergeCell ref="A43:A44"/>
    <mergeCell ref="B43:D43"/>
    <mergeCell ref="E43:E44"/>
    <mergeCell ref="F43:F44"/>
    <mergeCell ref="B44:D44"/>
    <mergeCell ref="A46:A47"/>
    <mergeCell ref="B46:D46"/>
    <mergeCell ref="E46:E47"/>
    <mergeCell ref="F46:F47"/>
    <mergeCell ref="B47:D47"/>
    <mergeCell ref="A49:A50"/>
    <mergeCell ref="B49:D49"/>
    <mergeCell ref="E49:E50"/>
    <mergeCell ref="F49:F50"/>
    <mergeCell ref="B50:D50"/>
    <mergeCell ref="A52:A53"/>
    <mergeCell ref="B52:D52"/>
    <mergeCell ref="E52:E53"/>
    <mergeCell ref="F52:F53"/>
    <mergeCell ref="B53:D53"/>
    <mergeCell ref="B54:D54"/>
    <mergeCell ref="A55:A56"/>
    <mergeCell ref="B55:D55"/>
    <mergeCell ref="E55:E56"/>
    <mergeCell ref="F55:F56"/>
    <mergeCell ref="B56:D56"/>
    <mergeCell ref="A58:A59"/>
    <mergeCell ref="B58:D58"/>
    <mergeCell ref="E58:E59"/>
    <mergeCell ref="F58:F59"/>
    <mergeCell ref="B59:D59"/>
    <mergeCell ref="A73:F73"/>
    <mergeCell ref="A74:F74"/>
    <mergeCell ref="A75:F75"/>
    <mergeCell ref="A76:F76"/>
    <mergeCell ref="A80:F80"/>
    <mergeCell ref="A81:F81"/>
    <mergeCell ref="B82:C82"/>
    <mergeCell ref="D82:E82"/>
    <mergeCell ref="B83:C83"/>
    <mergeCell ref="D83:E83"/>
    <mergeCell ref="A84:C84"/>
    <mergeCell ref="A85:C85"/>
    <mergeCell ref="D85:F85"/>
    <mergeCell ref="A87:F87"/>
  </mergeCells>
  <printOptions horizontalCentered="1"/>
  <pageMargins left="0.5" right="0.5" top="0.5" bottom="0.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with tax and shipping and handling calculations</dc:title>
  <dc:subject/>
  <dc:creator>Microsoft Corporation</dc:creator>
  <cp:keywords/>
  <dc:description/>
  <cp:lastModifiedBy/>
  <cp:lastPrinted>2019-11-15T15:54:50Z</cp:lastPrinted>
  <dcterms:created xsi:type="dcterms:W3CDTF">2000-07-27T22:24:14Z</dcterms:created>
  <dcterms:modified xsi:type="dcterms:W3CDTF">2024-06-01T15:05:45Z</dcterms:modified>
  <cp:category/>
  <cp:version/>
  <cp:contentType/>
  <cp:contentStatus/>
  <cp:revision>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Author">
    <vt:lpwstr>269</vt:lpwstr>
  </property>
  <property fmtid="{D5CDD505-2E9C-101B-9397-08002B2CF9AE}" pid="3" name="APEditor">
    <vt:lpwstr>106</vt:lpwstr>
  </property>
  <property fmtid="{D5CDD505-2E9C-101B-9397-08002B2CF9AE}" pid="4" name="Applications">
    <vt:lpwstr>11;#Excel 12;#-1;#TBD;#-1;#TBD;#-1;#TBD;#-1;#TBD;#-1;#TBD</vt:lpwstr>
  </property>
  <property fmtid="{D5CDD505-2E9C-101B-9397-08002B2CF9AE}" pid="5" name="AssetId">
    <vt:lpwstr>TS006207095</vt:lpwstr>
  </property>
  <property fmtid="{D5CDD505-2E9C-101B-9397-08002B2CF9AE}" pid="6" name="AssetType">
    <vt:lpwstr>TP</vt:lpwstr>
  </property>
  <property fmtid="{D5CDD505-2E9C-101B-9397-08002B2CF9AE}" pid="7" name="AuthoringAssetId">
    <vt:lpwstr>TP006207095</vt:lpwstr>
  </property>
  <property fmtid="{D5CDD505-2E9C-101B-9397-08002B2CF9AE}" pid="8" name="Content Type">
    <vt:lpwstr>OOFile</vt:lpwstr>
  </property>
  <property fmtid="{D5CDD505-2E9C-101B-9397-08002B2CF9AE}" pid="9" name="ContentTypeId">
    <vt:lpwstr>0x0101006025706CF4CD034688BEBAE97A2E701D0202007359772A2DDFC54CBA4583ACE6CD260B</vt:lpwstr>
  </property>
  <property fmtid="{D5CDD505-2E9C-101B-9397-08002B2CF9AE}" pid="10" name="DirectSourceMarket">
    <vt:lpwstr>english</vt:lpwstr>
  </property>
  <property fmtid="{D5CDD505-2E9C-101B-9397-08002B2CF9AE}" pid="11" name="IsDeleted">
    <vt:lpwstr>0</vt:lpwstr>
  </property>
  <property fmtid="{D5CDD505-2E9C-101B-9397-08002B2CF9AE}" pid="12" name="IsSearchable">
    <vt:lpwstr>0</vt:lpwstr>
  </property>
  <property fmtid="{D5CDD505-2E9C-101B-9397-08002B2CF9AE}" pid="13" name="LCID">
    <vt:lpwstr>1033</vt:lpwstr>
  </property>
  <property fmtid="{D5CDD505-2E9C-101B-9397-08002B2CF9AE}" pid="14" name="Milestone">
    <vt:lpwstr>Continuous</vt:lpwstr>
  </property>
  <property fmtid="{D5CDD505-2E9C-101B-9397-08002B2CF9AE}" pid="15" name="NumericId">
    <vt:lpwstr>-1.00000000000000</vt:lpwstr>
  </property>
  <property fmtid="{D5CDD505-2E9C-101B-9397-08002B2CF9AE}" pid="16" name="OpenTemplate">
    <vt:lpwstr>1</vt:lpwstr>
  </property>
  <property fmtid="{D5CDD505-2E9C-101B-9397-08002B2CF9AE}" pid="17" name="OriginalSourceMarket">
    <vt:lpwstr>english</vt:lpwstr>
  </property>
  <property fmtid="{D5CDD505-2E9C-101B-9397-08002B2CF9AE}" pid="18" name="PrimaryImageGen">
    <vt:lpwstr>1</vt:lpwstr>
  </property>
  <property fmtid="{D5CDD505-2E9C-101B-9397-08002B2CF9AE}" pid="19" name="PublishTargets">
    <vt:lpwstr>OfficeOnline</vt:lpwstr>
  </property>
  <property fmtid="{D5CDD505-2E9C-101B-9397-08002B2CF9AE}" pid="20" name="ShowIn">
    <vt:lpwstr>Show everywhere</vt:lpwstr>
  </property>
  <property fmtid="{D5CDD505-2E9C-101B-9397-08002B2CF9AE}" pid="21" name="SourceTitle">
    <vt:lpwstr>Sales invoice with tax and shipping and handling calculations</vt:lpwstr>
  </property>
  <property fmtid="{D5CDD505-2E9C-101B-9397-08002B2CF9AE}" pid="22" name="TPAppVersion">
    <vt:lpwstr>11</vt:lpwstr>
  </property>
  <property fmtid="{D5CDD505-2E9C-101B-9397-08002B2CF9AE}" pid="23" name="TPApplication">
    <vt:lpwstr>Excel</vt:lpwstr>
  </property>
  <property fmtid="{D5CDD505-2E9C-101B-9397-08002B2CF9AE}" pid="24" name="TPCommandLine">
    <vt:lpwstr>{XL} /t {FilePath}</vt:lpwstr>
  </property>
  <property fmtid="{D5CDD505-2E9C-101B-9397-08002B2CF9AE}" pid="25" name="TPComponent">
    <vt:lpwstr>EXCELFiles</vt:lpwstr>
  </property>
  <property fmtid="{D5CDD505-2E9C-101B-9397-08002B2CF9AE}" pid="26" name="TPFriendlyName">
    <vt:lpwstr>Sales invoice with tax and shipping and handling calculations</vt:lpwstr>
  </property>
  <property fmtid="{D5CDD505-2E9C-101B-9397-08002B2CF9AE}" pid="27" name="TPInstallLocation">
    <vt:lpwstr>{My Templates}</vt:lpwstr>
  </property>
  <property fmtid="{D5CDD505-2E9C-101B-9397-08002B2CF9AE}" pid="28" name="UALocRecommendation">
    <vt:lpwstr>Localize</vt:lpwstr>
  </property>
  <property fmtid="{D5CDD505-2E9C-101B-9397-08002B2CF9AE}" pid="29" name="UANotes">
    <vt:lpwstr>389015P. LEGACY FROM TOW; June 2003 retrofit. 447517P</vt:lpwstr>
  </property>
  <property fmtid="{D5CDD505-2E9C-101B-9397-08002B2CF9AE}" pid="30" name="display_urn:schemas-microsoft-com:office:office#APAuthor">
    <vt:lpwstr>REDMOND\cynvey</vt:lpwstr>
  </property>
  <property fmtid="{D5CDD505-2E9C-101B-9397-08002B2CF9AE}" pid="31" name="display_urn:schemas-microsoft-com:office:office#APEditor">
    <vt:lpwstr>REDMOND\v-luannv</vt:lpwstr>
  </property>
</Properties>
</file>